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Desktop\ita69\07 งานสอบสวน ป\"/>
    </mc:Choice>
  </mc:AlternateContent>
  <xr:revisionPtr revIDLastSave="0" documentId="8_{B1F645C8-B35B-404A-A784-68C680EBE6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ผล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5" l="1"/>
  <c r="E10" i="5"/>
  <c r="E16" i="5"/>
  <c r="E14" i="5"/>
  <c r="E11" i="5"/>
  <c r="E6" i="5"/>
  <c r="E19" i="5"/>
  <c r="E21" i="5"/>
  <c r="E23" i="5"/>
  <c r="E20" i="5"/>
  <c r="E22" i="5"/>
  <c r="D17" i="5"/>
  <c r="E25" i="5" l="1"/>
  <c r="D25" i="5" l="1"/>
</calcChain>
</file>

<file path=xl/sharedStrings.xml><?xml version="1.0" encoding="utf-8"?>
<sst xmlns="http://schemas.openxmlformats.org/spreadsheetml/2006/main" count="71" uniqueCount="37">
  <si>
    <t>ที่</t>
  </si>
  <si>
    <t>1. ไฟฟ้า</t>
  </si>
  <si>
    <t>ค่าสาธารณูปโภค</t>
  </si>
  <si>
    <t>2. ประปา</t>
  </si>
  <si>
    <t>3. โทรศัพท์</t>
  </si>
  <si>
    <t>5. อินเตอร์เน็ต</t>
  </si>
  <si>
    <t>รวม</t>
  </si>
  <si>
    <t>ผลการเบิกจ่าย</t>
  </si>
  <si>
    <t>คิดเป็นร้อยละ</t>
  </si>
  <si>
    <t>ไม่มี</t>
  </si>
  <si>
    <t>รายการ</t>
  </si>
  <si>
    <t xml:space="preserve">แผนการใช้จ่ายงบประมาณ สถานีตำรวจภูธรยะรัง </t>
  </si>
  <si>
    <t>ค่า OT</t>
  </si>
  <si>
    <t>ค่าตอบแทนพยาน</t>
  </si>
  <si>
    <t>ค่าตอบแทนนักจิตรฯ</t>
  </si>
  <si>
    <t>ค่าซ่อมแซมยานพาหนะ</t>
  </si>
  <si>
    <t>ค่าส่งหมายเรียกพยาน</t>
  </si>
  <si>
    <t>ค่าวัสดุสำนักงาน</t>
  </si>
  <si>
    <t>ค่าวัสดุน้ำมันเชื้อเพลิง</t>
  </si>
  <si>
    <t>วัสดุจราจร</t>
  </si>
  <si>
    <t>ค่าอาหาร ผู้ต้องหา</t>
  </si>
  <si>
    <t>ค่าจ้างเหมาบริการ+สะอาด</t>
  </si>
  <si>
    <t>ผลการดำเนินงาน</t>
  </si>
  <si>
    <t>งบประมาณที่ได้รับ</t>
  </si>
  <si>
    <t>ปัญหา/อุปสรรคแนวทางแก้ไข</t>
  </si>
  <si>
    <t>ค่าตอบ จพง.ชันสูตรพลิกศพ</t>
  </si>
  <si>
    <t>คจ.คุ้มครองพยาน</t>
  </si>
  <si>
    <t>4. ไปรษณีย์</t>
  </si>
  <si>
    <t>เงินกองทุนสืบสวน (1)</t>
  </si>
  <si>
    <t>ประจำปีงบประมาณ พ.ศ.2569 ไตรมาส 1-2  (ต.ค.68- มี.ค.69)</t>
  </si>
  <si>
    <t>ข้อมูล ณ วันที่  1  เมษายน 2569</t>
  </si>
  <si>
    <t>ค่าเบี้ยเลี้ยง ทีพัก พาหนะ</t>
  </si>
  <si>
    <t>เป็นไปตามเป้าหมาย</t>
  </si>
  <si>
    <t xml:space="preserve">ตรวจแล้วถูกต้อง </t>
  </si>
  <si>
    <t>( วรินทร์  วันธงชัย)</t>
  </si>
  <si>
    <t xml:space="preserve"> ผกก.สภ.ยะรัง 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</si>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</sst>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wrapText="1"/>
    </xf>
    <xf numFmtId="3" fontId="2" fillId="2" borderId="1" xfId="1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3" fontId="3" fillId="2" borderId="2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26</xdr:row>
      <xdr:rowOff>219075</xdr:rowOff>
    </xdr:from>
    <xdr:to>
      <xdr:col>3</xdr:col>
      <xdr:colOff>732797</xdr:colOff>
      <xdr:row>28</xdr:row>
      <xdr:rowOff>41968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C81A318-9881-425A-B71F-8B9E9681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7150" y="7762875"/>
          <a:ext cx="1542422" cy="670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tabSelected="1" zoomScaleNormal="100" zoomScaleSheetLayoutView="100" workbookViewId="0">
      <selection activeCell="C28" sqref="C28:D28"/>
    </sheetView>
  </sheetViews>
  <sheetFormatPr defaultColWidth="9" defaultRowHeight="20.25"/>
  <cols>
    <col min="1" max="1" width="7.875" style="2" customWidth="1"/>
    <col min="2" max="2" width="27.25" style="2" customWidth="1"/>
    <col min="3" max="3" width="26.25" style="2" customWidth="1"/>
    <col min="4" max="4" width="22.125" style="14" customWidth="1"/>
    <col min="5" max="5" width="22" style="2" customWidth="1"/>
    <col min="6" max="6" width="17" style="2" customWidth="1"/>
    <col min="7" max="7" width="24.25" style="2" customWidth="1"/>
    <col min="8" max="16384" width="9" style="2"/>
  </cols>
  <sheetData>
    <row r="1" spans="1:7" s="1" customFormat="1" ht="27" customHeight="1">
      <c r="A1" s="27" t="s">
        <v>11</v>
      </c>
      <c r="B1" s="27"/>
      <c r="C1" s="27"/>
      <c r="D1" s="27"/>
      <c r="E1" s="27"/>
      <c r="F1" s="27"/>
      <c r="G1" s="27"/>
    </row>
    <row r="2" spans="1:7" s="1" customFormat="1" ht="20.25" customHeight="1">
      <c r="A2" s="27" t="s">
        <v>29</v>
      </c>
      <c r="B2" s="27"/>
      <c r="C2" s="27"/>
      <c r="D2" s="27"/>
      <c r="E2" s="27"/>
      <c r="F2" s="27"/>
      <c r="G2" s="27"/>
    </row>
    <row r="3" spans="1:7" s="1" customFormat="1" ht="20.25" customHeight="1">
      <c r="A3" s="27" t="s">
        <v>30</v>
      </c>
      <c r="B3" s="27"/>
      <c r="C3" s="27"/>
      <c r="D3" s="27"/>
      <c r="E3" s="27"/>
      <c r="F3" s="27"/>
      <c r="G3" s="27"/>
    </row>
    <row r="4" spans="1:7" ht="40.5">
      <c r="A4" s="19" t="s">
        <v>0</v>
      </c>
      <c r="B4" s="19" t="s">
        <v>10</v>
      </c>
      <c r="C4" s="19" t="s">
        <v>22</v>
      </c>
      <c r="D4" s="20" t="s">
        <v>23</v>
      </c>
      <c r="E4" s="20" t="s">
        <v>7</v>
      </c>
      <c r="F4" s="20" t="s">
        <v>8</v>
      </c>
      <c r="G4" s="19" t="s">
        <v>24</v>
      </c>
    </row>
    <row r="5" spans="1:7">
      <c r="A5" s="3">
        <v>1</v>
      </c>
      <c r="B5" s="4" t="s">
        <v>12</v>
      </c>
      <c r="C5" s="21" t="s">
        <v>32</v>
      </c>
      <c r="D5" s="22">
        <v>1362000</v>
      </c>
      <c r="E5" s="23">
        <f>206520+207820+197140+193120+187440+5680+181760</f>
        <v>1179480</v>
      </c>
      <c r="F5" s="23">
        <v>86.59</v>
      </c>
      <c r="G5" s="3" t="s">
        <v>9</v>
      </c>
    </row>
    <row r="6" spans="1:7">
      <c r="A6" s="6">
        <v>2</v>
      </c>
      <c r="B6" s="7" t="s">
        <v>13</v>
      </c>
      <c r="C6" s="21" t="s">
        <v>32</v>
      </c>
      <c r="D6" s="24">
        <v>22900</v>
      </c>
      <c r="E6" s="23">
        <f>14400+12000+7500+9000+4200</f>
        <v>47100</v>
      </c>
      <c r="F6" s="23">
        <v>205.67</v>
      </c>
      <c r="G6" s="3" t="s">
        <v>9</v>
      </c>
    </row>
    <row r="7" spans="1:7">
      <c r="A7" s="6">
        <v>3</v>
      </c>
      <c r="B7" s="7" t="s">
        <v>26</v>
      </c>
      <c r="C7" s="21" t="s">
        <v>32</v>
      </c>
      <c r="D7" s="24">
        <v>200</v>
      </c>
      <c r="E7" s="23">
        <v>0</v>
      </c>
      <c r="F7" s="23">
        <v>0</v>
      </c>
      <c r="G7" s="3" t="s">
        <v>9</v>
      </c>
    </row>
    <row r="8" spans="1:7">
      <c r="A8" s="6">
        <v>4</v>
      </c>
      <c r="B8" s="7" t="s">
        <v>14</v>
      </c>
      <c r="C8" s="21" t="s">
        <v>32</v>
      </c>
      <c r="D8" s="24">
        <v>1900</v>
      </c>
      <c r="E8" s="23">
        <v>0</v>
      </c>
      <c r="F8" s="23">
        <v>0</v>
      </c>
      <c r="G8" s="3" t="s">
        <v>9</v>
      </c>
    </row>
    <row r="9" spans="1:7" ht="40.5">
      <c r="A9" s="6">
        <v>5</v>
      </c>
      <c r="B9" s="7" t="s">
        <v>25</v>
      </c>
      <c r="C9" s="21" t="s">
        <v>32</v>
      </c>
      <c r="D9" s="24">
        <v>4600</v>
      </c>
      <c r="E9" s="23">
        <v>2400</v>
      </c>
      <c r="F9" s="23">
        <v>52.17</v>
      </c>
      <c r="G9" s="3" t="s">
        <v>9</v>
      </c>
    </row>
    <row r="10" spans="1:7">
      <c r="A10" s="6">
        <v>6</v>
      </c>
      <c r="B10" s="7" t="s">
        <v>31</v>
      </c>
      <c r="C10" s="21" t="s">
        <v>32</v>
      </c>
      <c r="D10" s="24">
        <v>57600</v>
      </c>
      <c r="E10" s="23">
        <f>460520+437460+472900+478580+477220+478580</f>
        <v>2805260</v>
      </c>
      <c r="F10" s="23">
        <v>4870.24</v>
      </c>
      <c r="G10" s="3" t="s">
        <v>9</v>
      </c>
    </row>
    <row r="11" spans="1:7">
      <c r="A11" s="6">
        <v>7</v>
      </c>
      <c r="B11" s="7" t="s">
        <v>15</v>
      </c>
      <c r="C11" s="21" t="s">
        <v>32</v>
      </c>
      <c r="D11" s="24">
        <v>25600</v>
      </c>
      <c r="E11" s="23">
        <f>12800+8350</f>
        <v>21150</v>
      </c>
      <c r="F11" s="23">
        <v>82.61</v>
      </c>
      <c r="G11" s="3" t="s">
        <v>9</v>
      </c>
    </row>
    <row r="12" spans="1:7" ht="40.5">
      <c r="A12" s="6">
        <v>8</v>
      </c>
      <c r="B12" s="7" t="s">
        <v>21</v>
      </c>
      <c r="C12" s="21" t="s">
        <v>32</v>
      </c>
      <c r="D12" s="24">
        <v>56600</v>
      </c>
      <c r="E12" s="23">
        <v>17800</v>
      </c>
      <c r="F12" s="23">
        <v>31.44</v>
      </c>
      <c r="G12" s="3" t="s">
        <v>9</v>
      </c>
    </row>
    <row r="13" spans="1:7">
      <c r="A13" s="6">
        <v>9</v>
      </c>
      <c r="B13" s="7" t="s">
        <v>16</v>
      </c>
      <c r="C13" s="21" t="s">
        <v>32</v>
      </c>
      <c r="D13" s="24">
        <v>1600</v>
      </c>
      <c r="E13" s="23">
        <v>0</v>
      </c>
      <c r="F13" s="23">
        <v>0</v>
      </c>
      <c r="G13" s="3" t="s">
        <v>9</v>
      </c>
    </row>
    <row r="14" spans="1:7">
      <c r="A14" s="6">
        <v>10</v>
      </c>
      <c r="B14" s="7" t="s">
        <v>17</v>
      </c>
      <c r="C14" s="21" t="s">
        <v>32</v>
      </c>
      <c r="D14" s="24">
        <v>9900</v>
      </c>
      <c r="E14" s="23">
        <f>4950*2</f>
        <v>9900</v>
      </c>
      <c r="F14" s="23">
        <v>100</v>
      </c>
      <c r="G14" s="3" t="s">
        <v>9</v>
      </c>
    </row>
    <row r="15" spans="1:7">
      <c r="A15" s="6">
        <v>11</v>
      </c>
      <c r="B15" s="7" t="s">
        <v>18</v>
      </c>
      <c r="C15" s="21" t="s">
        <v>32</v>
      </c>
      <c r="D15" s="24">
        <v>1157820</v>
      </c>
      <c r="E15" s="23">
        <v>1157820</v>
      </c>
      <c r="F15" s="23">
        <v>100</v>
      </c>
      <c r="G15" s="3" t="s">
        <v>9</v>
      </c>
    </row>
    <row r="16" spans="1:7">
      <c r="A16" s="6">
        <v>12</v>
      </c>
      <c r="B16" s="7" t="s">
        <v>19</v>
      </c>
      <c r="C16" s="21" t="s">
        <v>32</v>
      </c>
      <c r="D16" s="24">
        <v>7100</v>
      </c>
      <c r="E16" s="23">
        <f>3550*2</f>
        <v>7100</v>
      </c>
      <c r="F16" s="23">
        <v>100</v>
      </c>
      <c r="G16" s="3" t="s">
        <v>9</v>
      </c>
    </row>
    <row r="17" spans="1:7">
      <c r="A17" s="6">
        <v>13</v>
      </c>
      <c r="B17" s="7" t="s">
        <v>20</v>
      </c>
      <c r="C17" s="21" t="s">
        <v>32</v>
      </c>
      <c r="D17" s="24">
        <f>13800*2</f>
        <v>27600</v>
      </c>
      <c r="E17" s="23">
        <v>0</v>
      </c>
      <c r="F17" s="23">
        <v>0</v>
      </c>
      <c r="G17" s="3" t="s">
        <v>9</v>
      </c>
    </row>
    <row r="18" spans="1:7">
      <c r="A18" s="6">
        <v>14</v>
      </c>
      <c r="B18" s="7" t="s">
        <v>2</v>
      </c>
      <c r="C18" s="21" t="s">
        <v>32</v>
      </c>
      <c r="D18" s="16">
        <v>73600</v>
      </c>
      <c r="E18" s="5">
        <v>228203.1</v>
      </c>
      <c r="F18" s="5">
        <v>310.05</v>
      </c>
      <c r="G18" s="6" t="s">
        <v>9</v>
      </c>
    </row>
    <row r="19" spans="1:7">
      <c r="A19" s="8"/>
      <c r="B19" s="9" t="s">
        <v>1</v>
      </c>
      <c r="C19" s="9"/>
      <c r="D19" s="16">
        <v>0</v>
      </c>
      <c r="E19" s="23">
        <f>36792.6+31863.42+32613.51+33745.18+30012.53+36590.7</f>
        <v>201617.94</v>
      </c>
      <c r="F19" s="23">
        <v>0</v>
      </c>
      <c r="G19" s="6" t="s">
        <v>9</v>
      </c>
    </row>
    <row r="20" spans="1:7">
      <c r="A20" s="10"/>
      <c r="B20" s="9" t="s">
        <v>3</v>
      </c>
      <c r="C20" s="9"/>
      <c r="D20" s="16">
        <v>0</v>
      </c>
      <c r="E20" s="23">
        <f>594+594+420+1140+1128+1074</f>
        <v>4950</v>
      </c>
      <c r="F20" s="23">
        <v>0</v>
      </c>
      <c r="G20" s="6" t="s">
        <v>9</v>
      </c>
    </row>
    <row r="21" spans="1:7">
      <c r="A21" s="10"/>
      <c r="B21" s="9" t="s">
        <v>4</v>
      </c>
      <c r="C21" s="9"/>
      <c r="D21" s="16">
        <v>0</v>
      </c>
      <c r="E21" s="23">
        <f>1020.57+957.54+1026.67+908.75+1020.56+1064.27</f>
        <v>5998.3600000000006</v>
      </c>
      <c r="F21" s="23">
        <v>0</v>
      </c>
      <c r="G21" s="6" t="s">
        <v>9</v>
      </c>
    </row>
    <row r="22" spans="1:7">
      <c r="A22" s="10"/>
      <c r="B22" s="9" t="s">
        <v>27</v>
      </c>
      <c r="C22" s="9"/>
      <c r="D22" s="16">
        <v>0</v>
      </c>
      <c r="E22" s="23">
        <f>566+2730+1314+774+1057+914</f>
        <v>7355</v>
      </c>
      <c r="F22" s="23">
        <v>0</v>
      </c>
      <c r="G22" s="6" t="s">
        <v>9</v>
      </c>
    </row>
    <row r="23" spans="1:7">
      <c r="A23" s="10"/>
      <c r="B23" s="9" t="s">
        <v>5</v>
      </c>
      <c r="C23" s="9"/>
      <c r="D23" s="16">
        <v>0</v>
      </c>
      <c r="E23" s="23">
        <f>1380.3*6</f>
        <v>8281.7999999999993</v>
      </c>
      <c r="F23" s="23">
        <v>0</v>
      </c>
      <c r="G23" s="6" t="s">
        <v>9</v>
      </c>
    </row>
    <row r="24" spans="1:7">
      <c r="A24" s="10">
        <v>15</v>
      </c>
      <c r="B24" s="15" t="s">
        <v>28</v>
      </c>
      <c r="C24" s="21" t="s">
        <v>32</v>
      </c>
      <c r="D24" s="18">
        <v>210000</v>
      </c>
      <c r="E24" s="25">
        <v>210000</v>
      </c>
      <c r="F24" s="23">
        <v>100</v>
      </c>
      <c r="G24" s="6" t="s">
        <v>9</v>
      </c>
    </row>
    <row r="25" spans="1:7">
      <c r="A25" s="10"/>
      <c r="B25" s="11" t="s">
        <v>6</v>
      </c>
      <c r="C25" s="12"/>
      <c r="D25" s="17">
        <f>SUM(D5:D24)</f>
        <v>3019020</v>
      </c>
      <c r="E25" s="13">
        <f>SUM(E5:E24)</f>
        <v>5914416.2000000002</v>
      </c>
      <c r="F25" s="5">
        <v>188.24</v>
      </c>
      <c r="G25" s="6" t="s">
        <v>9</v>
      </c>
    </row>
    <row r="27" spans="1:7" ht="26.25" customHeight="1">
      <c r="C27" s="28" t="s">
        <v>33</v>
      </c>
      <c r="D27" s="28"/>
    </row>
    <row r="28" spans="1:7" ht="40.5" customHeight="1">
      <c r="C28" s="29" t="s">
        <v>36</v>
      </c>
      <c r="D28" s="29"/>
    </row>
    <row r="29" spans="1:7">
      <c r="C29" s="26" t="s">
        <v>34</v>
      </c>
      <c r="D29" s="26"/>
    </row>
    <row r="30" spans="1:7">
      <c r="C30" s="26" t="s">
        <v>35</v>
      </c>
      <c r="D30" s="26"/>
    </row>
  </sheetData>
  <mergeCells count="7">
    <mergeCell ref="C30:D30"/>
    <mergeCell ref="A1:G1"/>
    <mergeCell ref="A2:G2"/>
    <mergeCell ref="A3:G3"/>
    <mergeCell ref="C27:D27"/>
    <mergeCell ref="C29:D29"/>
    <mergeCell ref="C28:D28"/>
  </mergeCells>
  <pageMargins left="2.02" right="0.11811023622047245" top="0.39370078740157483" bottom="0.43307086614173229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Vinai</dc:creator>
  <cp:lastModifiedBy>Lemel</cp:lastModifiedBy>
  <cp:lastPrinted>2026-07-06T03:52:02Z</cp:lastPrinted>
  <dcterms:created xsi:type="dcterms:W3CDTF">2024-03-29T08:58:49Z</dcterms:created>
  <dcterms:modified xsi:type="dcterms:W3CDTF">2026-07-06T04:12:37Z</dcterms:modified>
</cp:coreProperties>
</file>